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peter.ricHARDs\OneDrive - The Star\Desktop\"/>
    </mc:Choice>
  </mc:AlternateContent>
  <xr:revisionPtr revIDLastSave="0" documentId="8_{5723AC24-DC84-4A82-806A-242E58DB75A9}" xr6:coauthVersionLast="45" xr6:coauthVersionMax="45" xr10:uidLastSave="{00000000-0000-0000-0000-000000000000}"/>
  <bookViews>
    <workbookView xWindow="49170" yWindow="-120" windowWidth="29040" windowHeight="164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1" l="1"/>
  <c r="H19" i="1" s="1"/>
  <c r="I19" i="1" s="1"/>
  <c r="G29" i="1"/>
  <c r="F18" i="1" s="1"/>
  <c r="G18" i="1" s="1"/>
  <c r="A18" i="1"/>
  <c r="A19" i="1"/>
  <c r="A20" i="1"/>
  <c r="A21" i="1"/>
  <c r="A22" i="1"/>
  <c r="A23" i="1"/>
  <c r="A24" i="1"/>
  <c r="A25" i="1"/>
  <c r="A26" i="1"/>
  <c r="A17" i="1"/>
  <c r="D27" i="1"/>
  <c r="C27" i="1"/>
  <c r="F22" i="1" l="1"/>
  <c r="G22" i="1" s="1"/>
  <c r="J22" i="1" s="1"/>
  <c r="F25" i="1"/>
  <c r="G25" i="1" s="1"/>
  <c r="J25" i="1" s="1"/>
  <c r="H21" i="1"/>
  <c r="I21" i="1" s="1"/>
  <c r="F20" i="1"/>
  <c r="G20" i="1" s="1"/>
  <c r="H18" i="1"/>
  <c r="I18" i="1" s="1"/>
  <c r="J18" i="1" s="1"/>
  <c r="H23" i="1"/>
  <c r="I23" i="1" s="1"/>
  <c r="F19" i="1"/>
  <c r="G19" i="1" s="1"/>
  <c r="J19" i="1" s="1"/>
  <c r="H22" i="1"/>
  <c r="I22" i="1" s="1"/>
  <c r="H24" i="1"/>
  <c r="I24" i="1" s="1"/>
  <c r="F21" i="1"/>
  <c r="G21" i="1" s="1"/>
  <c r="F26" i="1"/>
  <c r="G26" i="1" s="1"/>
  <c r="J26" i="1" s="1"/>
  <c r="H17" i="1"/>
  <c r="I17" i="1" s="1"/>
  <c r="H26" i="1"/>
  <c r="I26" i="1" s="1"/>
  <c r="H20" i="1"/>
  <c r="I20" i="1" s="1"/>
  <c r="F23" i="1"/>
  <c r="G23" i="1" s="1"/>
  <c r="J23" i="1" s="1"/>
  <c r="H25" i="1"/>
  <c r="I25" i="1" s="1"/>
  <c r="F24" i="1"/>
  <c r="G24" i="1" s="1"/>
  <c r="J24" i="1" s="1"/>
  <c r="F17" i="1"/>
  <c r="G17" i="1" s="1"/>
  <c r="G27" i="1" l="1"/>
  <c r="J17" i="1"/>
  <c r="J21" i="1"/>
  <c r="I27" i="1"/>
  <c r="J20" i="1"/>
</calcChain>
</file>

<file path=xl/sharedStrings.xml><?xml version="1.0" encoding="utf-8"?>
<sst xmlns="http://schemas.openxmlformats.org/spreadsheetml/2006/main" count="36" uniqueCount="36">
  <si>
    <t>Parcel 1</t>
  </si>
  <si>
    <t>Parcel 2</t>
  </si>
  <si>
    <t>Parcel 3</t>
  </si>
  <si>
    <t>Parcel 4</t>
  </si>
  <si>
    <t>Parcel 5</t>
  </si>
  <si>
    <t>Parcel 6</t>
  </si>
  <si>
    <t>Parcel 7</t>
  </si>
  <si>
    <t>Parcel 8</t>
  </si>
  <si>
    <t>Parcel 9</t>
  </si>
  <si>
    <t>Parcel 10</t>
  </si>
  <si>
    <t>Total</t>
  </si>
  <si>
    <t>Tabcorp</t>
  </si>
  <si>
    <t>Check 1</t>
  </si>
  <si>
    <t>Check 2</t>
  </si>
  <si>
    <t xml:space="preserve">* Based on VWAP from 6 June 2011 to 10 June 2011 </t>
  </si>
  <si>
    <t>Total             cost base</t>
  </si>
  <si>
    <t>Total                 cost base</t>
  </si>
  <si>
    <t>DISCLAIMER</t>
  </si>
  <si>
    <t xml:space="preserve">  1.   </t>
  </si>
  <si>
    <t xml:space="preserve">  2.   </t>
  </si>
  <si>
    <t>Echo</t>
  </si>
  <si>
    <t>COST BASE CALCULATIONS</t>
  </si>
  <si>
    <t>the number of Tabcorp Shares acquired in each parcel in the second yellow column (column D)</t>
  </si>
  <si>
    <t xml:space="preserve">The new cost base for each parcel of Tabcorp shares is in the blue column (column G) and the new cost base for each parcel of Echo Shares is in the orange column (column I).  </t>
  </si>
  <si>
    <t xml:space="preserve">To work out the cost base for each of your Tabcorp Shares and Echo Shares, you will need to include:  </t>
  </si>
  <si>
    <t xml:space="preserve">the cost of acquiring each parcel of Tabcorp Shares together with any brokerage or other acquisition costs in the first yellow column (column C);  and </t>
  </si>
  <si>
    <t>Indicative Australian capital gains tax (CGT) cost base allocation guide for Tabcorp Holdings Limited ordinary shares (Tabcorp Shares) and Echo Entertainment Group Limited ordinary shares (Echo Shares) in relation to the demerger of Echo from Tabcorp pursuant to the Tabcorp Scheme Booklet dated 15 April 2011 (Demerger).</t>
  </si>
  <si>
    <t>Total cost of Tabcorp Shares (including brokerage fees)</t>
  </si>
  <si>
    <t>No. of Tabcorp Shares held at 10 June 2011</t>
  </si>
  <si>
    <t>Cost base of Tabcorp Shares</t>
  </si>
  <si>
    <t>Cost base of     Echo       Shares</t>
  </si>
  <si>
    <t>Market value of each Tabcorp Share *</t>
  </si>
  <si>
    <t>Market value of each Echo Share *</t>
  </si>
  <si>
    <t>This is a general guide to Echo Shareholders who are individuals to assist in understanding the implications of the Demerger and is not intended to provide tax advice.  This guide is consistent with the information provided in Section 7 of the Scheme Booklet as a general guide on the taxation implications for individual Echo Shareholders.</t>
  </si>
  <si>
    <t>Echo recommends that all Echo Shareholders obtain their own specialist tax advice as to the taxation consequences of the Demerger.</t>
  </si>
  <si>
    <t>Echo Entertainment Group Limited
ABN 85 149 629 023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</si>
</sst>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_-* #,##0_-;\-* #,##0_-;_-* &quot;-&quot;??_-;_-@_-"/>
    <numFmt numFmtId="167" formatCode="_(&quot;$&quot;* #,##0.00000000_);_(&quot;$&quot;* \(#,##0.00000000\);_(&quot;$&quot;* &quot;-&quot;??_);_(@_)"/>
    <numFmt numFmtId="168" formatCode="0.000%"/>
    <numFmt numFmtId="171" formatCode="_(&quot;$&quot;* #,##0.0000_);_(&quot;$&quot;* \(#,##0.0000\);_(&quot;$&quot;* &quot;-&quot;??_);_(@_)"/>
  </numFmts>
  <fonts count="10" x14ac:knownFonts="1">
    <font>
      <sz val="10"/>
      <name val="Arial"/>
    </font>
    <font>
      <sz val="10"/>
      <name val="Arial"/>
      <family val="2"/>
    </font>
    <font>
      <b/>
      <sz val="10"/>
      <name val="Arial"/>
      <family val="2"/>
    </font>
    <font>
      <sz val="8"/>
      <name val="Arial"/>
      <family val="2"/>
    </font>
    <font>
      <b/>
      <sz val="12"/>
      <name val="Arial"/>
      <family val="2"/>
    </font>
    <font>
      <sz val="12"/>
      <name val="Arial"/>
      <family val="2"/>
    </font>
    <font>
      <i/>
      <sz val="10"/>
      <name val="Arial"/>
      <family val="2"/>
    </font>
    <font>
      <sz val="10"/>
      <color indexed="9"/>
      <name val="Arial"/>
      <family val="2"/>
    </font>
    <font>
      <b/>
      <i/>
      <sz val="10"/>
      <color indexed="9"/>
      <name val="Arial"/>
      <family val="2"/>
    </font>
    <font>
      <b/>
      <sz val="10"/>
      <color indexed="9"/>
      <name val="Arial"/>
      <family val="2"/>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horizontal="center"/>
    </xf>
    <xf numFmtId="0" fontId="2" fillId="0" borderId="0" xfId="0" applyFont="1"/>
    <xf numFmtId="0" fontId="0" fillId="0" borderId="0" xfId="0" applyFill="1"/>
    <xf numFmtId="0" fontId="0" fillId="0" borderId="0" xfId="0" applyProtection="1"/>
    <xf numFmtId="0" fontId="0" fillId="0" borderId="0" xfId="0" applyFill="1" applyProtection="1"/>
    <xf numFmtId="0" fontId="4"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0" fillId="0" borderId="0" xfId="0" applyAlignment="1" applyProtection="1">
      <alignment horizontal="center"/>
    </xf>
    <xf numFmtId="0" fontId="2" fillId="0" borderId="0" xfId="0" applyFont="1" applyProtection="1"/>
    <xf numFmtId="0" fontId="2" fillId="0" borderId="0" xfId="0" applyFont="1" applyAlignment="1" applyProtection="1"/>
    <xf numFmtId="0" fontId="0" fillId="0" borderId="0" xfId="0" applyAlignment="1" applyProtection="1"/>
    <xf numFmtId="166" fontId="2" fillId="0" borderId="1" xfId="1" applyNumberFormat="1" applyFont="1" applyFill="1" applyBorder="1" applyAlignment="1" applyProtection="1">
      <alignment horizontal="left"/>
    </xf>
    <xf numFmtId="0" fontId="2" fillId="0" borderId="0" xfId="0" applyFont="1" applyFill="1" applyBorder="1" applyProtection="1"/>
    <xf numFmtId="166" fontId="2" fillId="2" borderId="1" xfId="1" applyNumberFormat="1" applyFont="1" applyFill="1" applyBorder="1" applyAlignment="1" applyProtection="1">
      <alignment horizontal="left"/>
      <protection locked="0"/>
    </xf>
    <xf numFmtId="0" fontId="2" fillId="0" borderId="0" xfId="0" applyFont="1" applyAlignment="1" applyProtection="1">
      <alignment horizontal="left" wrapText="1"/>
    </xf>
    <xf numFmtId="0" fontId="6" fillId="0" borderId="0" xfId="0" applyFont="1"/>
    <xf numFmtId="164" fontId="2" fillId="2" borderId="1" xfId="2" applyFont="1" applyFill="1" applyBorder="1" applyAlignment="1" applyProtection="1">
      <alignment horizontal="left"/>
      <protection locked="0"/>
    </xf>
    <xf numFmtId="164" fontId="2" fillId="0" borderId="1" xfId="2" applyFont="1" applyFill="1" applyBorder="1" applyAlignment="1" applyProtection="1">
      <alignment horizontal="left"/>
    </xf>
    <xf numFmtId="0" fontId="7" fillId="0" borderId="0" xfId="0" applyFont="1" applyAlignment="1" applyProtection="1">
      <alignment wrapText="1"/>
    </xf>
    <xf numFmtId="167" fontId="8" fillId="0" borderId="0" xfId="2" applyNumberFormat="1" applyFont="1" applyProtection="1"/>
    <xf numFmtId="0" fontId="7" fillId="0" borderId="0" xfId="0" applyFont="1" applyProtection="1"/>
    <xf numFmtId="164" fontId="9" fillId="0" borderId="0" xfId="2" applyFont="1" applyProtection="1"/>
    <xf numFmtId="168" fontId="2" fillId="0" borderId="0" xfId="3" applyNumberFormat="1" applyFont="1" applyFill="1" applyBorder="1" applyAlignment="1" applyProtection="1">
      <alignment horizontal="center"/>
    </xf>
    <xf numFmtId="9" fontId="0" fillId="0" borderId="0" xfId="3" applyFont="1" applyFill="1" applyBorder="1" applyAlignment="1" applyProtection="1">
      <alignment horizontal="center"/>
    </xf>
    <xf numFmtId="0" fontId="2" fillId="0" borderId="1" xfId="0" applyFont="1" applyBorder="1" applyAlignment="1" applyProtection="1">
      <alignment horizontal="center" wrapText="1"/>
    </xf>
    <xf numFmtId="164" fontId="2" fillId="0" borderId="1" xfId="2" applyFont="1" applyBorder="1" applyProtection="1"/>
    <xf numFmtId="164" fontId="0" fillId="0" borderId="1" xfId="2" applyFont="1" applyBorder="1" applyProtection="1"/>
    <xf numFmtId="164" fontId="2" fillId="3" borderId="1" xfId="2" applyFont="1" applyFill="1" applyBorder="1" applyProtection="1"/>
    <xf numFmtId="0" fontId="1" fillId="0" borderId="0" xfId="0" quotePrefix="1" applyFont="1" applyAlignment="1" applyProtection="1">
      <alignment horizontal="right" vertical="top" wrapText="1"/>
    </xf>
    <xf numFmtId="171" fontId="2" fillId="0" borderId="1" xfId="2" applyNumberFormat="1" applyFont="1" applyFill="1" applyBorder="1" applyAlignment="1" applyProtection="1">
      <alignment horizontal="right" indent="1"/>
    </xf>
    <xf numFmtId="171" fontId="2" fillId="0" borderId="1" xfId="2" applyNumberFormat="1" applyFont="1" applyFill="1" applyBorder="1" applyAlignment="1" applyProtection="1">
      <alignment horizontal="right"/>
    </xf>
    <xf numFmtId="164" fontId="2" fillId="4" borderId="1" xfId="2" applyFont="1" applyFill="1" applyBorder="1" applyProtection="1"/>
    <xf numFmtId="0" fontId="1" fillId="5" borderId="0" xfId="0" applyFont="1" applyFill="1" applyBorder="1" applyAlignment="1" applyProtection="1">
      <alignment horizontal="right" vertical="center" wrapText="1"/>
    </xf>
    <xf numFmtId="0" fontId="4" fillId="5" borderId="2"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5" fillId="5" borderId="4" xfId="0" applyFont="1" applyFill="1" applyBorder="1" applyAlignment="1" applyProtection="1">
      <alignment horizontal="left" vertical="center" wrapText="1"/>
    </xf>
    <xf numFmtId="0" fontId="1" fillId="0" borderId="5"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6" xfId="0" applyFont="1" applyFill="1" applyBorder="1" applyAlignment="1" applyProtection="1">
      <alignment vertical="center" wrapText="1"/>
    </xf>
    <xf numFmtId="0" fontId="1" fillId="0" borderId="7" xfId="0" applyFont="1" applyFill="1" applyBorder="1" applyAlignment="1" applyProtection="1">
      <alignment horizontal="left" wrapText="1"/>
    </xf>
    <xf numFmtId="0" fontId="1" fillId="0" borderId="8" xfId="0" applyFont="1" applyFill="1" applyBorder="1" applyAlignment="1" applyProtection="1">
      <alignment horizontal="left" wrapText="1"/>
    </xf>
    <xf numFmtId="0" fontId="1" fillId="0" borderId="9" xfId="0" applyFont="1" applyFill="1" applyBorder="1" applyAlignment="1" applyProtection="1">
      <alignment horizontal="left" wrapText="1"/>
    </xf>
    <xf numFmtId="0" fontId="2" fillId="0" borderId="1" xfId="0" applyFont="1" applyBorder="1" applyAlignment="1" applyProtection="1">
      <alignment horizontal="center"/>
    </xf>
    <xf numFmtId="0" fontId="1" fillId="0" borderId="0" xfId="0" applyFont="1" applyAlignment="1" applyProtection="1">
      <alignment horizontal="left" vertical="center" wrapText="1"/>
    </xf>
    <xf numFmtId="0" fontId="4" fillId="0" borderId="2" xfId="0" applyFont="1" applyFill="1" applyBorder="1" applyAlignment="1" applyProtection="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 fillId="0" borderId="0" xfId="0" applyNumberFormat="1" applyFont="1" applyAlignment="1" applyProtection="1">
      <alignment horizontal="left" vertical="top" wrapText="1"/>
    </xf>
    <xf numFmtId="0" fontId="1" fillId="0" borderId="0" xfId="0" applyFont="1" applyAlignment="1">
      <alignment horizontal="left" vertical="top" wrapText="1"/>
    </xf>
    <xf numFmtId="0" fontId="1" fillId="0" borderId="0" xfId="0" applyNumberFormat="1" applyFont="1" applyAlignment="1" applyProtection="1">
      <alignment horizontal="left" wrapText="1"/>
    </xf>
    <xf numFmtId="0" fontId="1" fillId="0" borderId="0" xfId="0" applyFont="1" applyAlignment="1">
      <alignment horizontal="left" wrapText="1"/>
    </xf>
    <xf numFmtId="0" fontId="4" fillId="0" borderId="0" xfId="0" applyFont="1" applyAlignment="1" applyProtection="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7</xdr:col>
      <xdr:colOff>666750</xdr:colOff>
      <xdr:row>0</xdr:row>
      <xdr:rowOff>438150</xdr:rowOff>
    </xdr:to>
    <xdr:pic>
      <xdr:nvPicPr>
        <xdr:cNvPr id="1026" name="Picture 1">
          <a:extLst>
            <a:ext uri="{FF2B5EF4-FFF2-40B4-BE49-F238E27FC236}">
              <a16:creationId xmlns:a16="http://schemas.microsoft.com/office/drawing/2014/main" id="{58685F3E-E095-451D-B175-D52047136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80975"/>
          <a:ext cx="5667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zoomScale="90" zoomScaleNormal="90" workbookViewId="0">
      <selection activeCell="C17" sqref="C17"/>
    </sheetView>
  </sheetViews>
  <sheetFormatPr defaultRowHeight="12.75" x14ac:dyDescent="0.2"/>
  <cols>
    <col min="2" max="2" width="10.28515625" customWidth="1"/>
    <col min="3" max="3" width="19.7109375" customWidth="1"/>
    <col min="4" max="4" width="13.5703125" customWidth="1"/>
    <col min="5" max="5" width="2.85546875" customWidth="1"/>
    <col min="6" max="7" width="14.28515625" customWidth="1"/>
    <col min="8" max="8" width="14.28515625" style="1" customWidth="1"/>
    <col min="9" max="10" width="14.28515625" customWidth="1"/>
  </cols>
  <sheetData>
    <row r="1" spans="1:10" ht="48.75" customHeight="1" x14ac:dyDescent="0.2">
      <c r="A1" s="4"/>
      <c r="B1" s="33" t="s">
        <v>35</v>
      </c>
      <c r="C1" s="33"/>
      <c r="D1" s="33"/>
      <c r="E1" s="33"/>
      <c r="F1" s="33"/>
      <c r="G1" s="33"/>
      <c r="H1" s="33"/>
      <c r="I1" s="33"/>
      <c r="J1" s="33"/>
    </row>
    <row r="2" spans="1:10" ht="13.5" thickBot="1" x14ac:dyDescent="0.25"/>
    <row r="3" spans="1:10" ht="66.75" customHeight="1" thickBot="1" x14ac:dyDescent="0.25">
      <c r="A3" s="4"/>
      <c r="B3" s="34" t="s">
        <v>26</v>
      </c>
      <c r="C3" s="35"/>
      <c r="D3" s="35"/>
      <c r="E3" s="35"/>
      <c r="F3" s="35"/>
      <c r="G3" s="35"/>
      <c r="H3" s="35"/>
      <c r="I3" s="35"/>
      <c r="J3" s="36"/>
    </row>
    <row r="4" spans="1:10" s="3" customFormat="1" ht="15.75" customHeight="1" thickBot="1" x14ac:dyDescent="0.3">
      <c r="A4" s="5"/>
      <c r="B4" s="6"/>
      <c r="C4" s="7"/>
      <c r="D4" s="7"/>
      <c r="E4" s="7"/>
      <c r="F4" s="7"/>
      <c r="G4" s="7"/>
      <c r="H4" s="7"/>
      <c r="I4" s="7"/>
      <c r="J4" s="7"/>
    </row>
    <row r="5" spans="1:10" s="3" customFormat="1" ht="16.5" thickBot="1" x14ac:dyDescent="0.25">
      <c r="A5" s="5"/>
      <c r="B5" s="45" t="s">
        <v>17</v>
      </c>
      <c r="C5" s="46"/>
      <c r="D5" s="46"/>
      <c r="E5" s="46"/>
      <c r="F5" s="46"/>
      <c r="G5" s="46"/>
      <c r="H5" s="46"/>
      <c r="I5" s="46"/>
      <c r="J5" s="47"/>
    </row>
    <row r="6" spans="1:10" ht="44.25" customHeight="1" x14ac:dyDescent="0.2">
      <c r="A6" s="4"/>
      <c r="B6" s="37" t="s">
        <v>33</v>
      </c>
      <c r="C6" s="38"/>
      <c r="D6" s="38"/>
      <c r="E6" s="38"/>
      <c r="F6" s="38"/>
      <c r="G6" s="38"/>
      <c r="H6" s="38"/>
      <c r="I6" s="38"/>
      <c r="J6" s="39"/>
    </row>
    <row r="7" spans="1:10" ht="29.25" customHeight="1" thickBot="1" x14ac:dyDescent="0.25">
      <c r="A7" s="4"/>
      <c r="B7" s="40" t="s">
        <v>34</v>
      </c>
      <c r="C7" s="41"/>
      <c r="D7" s="41"/>
      <c r="E7" s="41"/>
      <c r="F7" s="41"/>
      <c r="G7" s="41"/>
      <c r="H7" s="41"/>
      <c r="I7" s="41"/>
      <c r="J7" s="42"/>
    </row>
    <row r="8" spans="1:10" ht="21" customHeight="1" x14ac:dyDescent="0.2">
      <c r="A8" s="4"/>
      <c r="B8" s="15"/>
      <c r="C8" s="15"/>
      <c r="D8" s="15"/>
      <c r="E8" s="15"/>
      <c r="F8" s="15"/>
      <c r="G8" s="15"/>
      <c r="H8" s="15"/>
      <c r="I8" s="15"/>
      <c r="J8" s="15"/>
    </row>
    <row r="9" spans="1:10" ht="15.75" x14ac:dyDescent="0.25">
      <c r="A9" s="4"/>
      <c r="B9" s="52" t="s">
        <v>21</v>
      </c>
      <c r="C9" s="52"/>
      <c r="D9" s="52"/>
      <c r="E9" s="52"/>
      <c r="F9" s="52"/>
      <c r="G9" s="52"/>
      <c r="H9" s="52"/>
      <c r="I9" s="52"/>
      <c r="J9" s="52"/>
    </row>
    <row r="10" spans="1:10" ht="19.5" customHeight="1" x14ac:dyDescent="0.2">
      <c r="A10" s="4"/>
      <c r="B10" s="44" t="s">
        <v>24</v>
      </c>
      <c r="C10" s="44"/>
      <c r="D10" s="44"/>
      <c r="E10" s="44"/>
      <c r="F10" s="44"/>
      <c r="G10" s="44"/>
      <c r="H10" s="44"/>
      <c r="I10" s="44"/>
      <c r="J10" s="44"/>
    </row>
    <row r="11" spans="1:10" ht="25.5" customHeight="1" x14ac:dyDescent="0.2">
      <c r="A11" s="4"/>
      <c r="B11" s="29" t="s">
        <v>18</v>
      </c>
      <c r="C11" s="48" t="s">
        <v>25</v>
      </c>
      <c r="D11" s="49"/>
      <c r="E11" s="49"/>
      <c r="F11" s="49"/>
      <c r="G11" s="49"/>
      <c r="H11" s="49"/>
      <c r="I11" s="49"/>
      <c r="J11" s="49"/>
    </row>
    <row r="12" spans="1:10" ht="15" customHeight="1" x14ac:dyDescent="0.2">
      <c r="A12" s="4"/>
      <c r="B12" s="29" t="s">
        <v>19</v>
      </c>
      <c r="C12" s="48" t="s">
        <v>22</v>
      </c>
      <c r="D12" s="49"/>
      <c r="E12" s="49"/>
      <c r="F12" s="49"/>
      <c r="G12" s="49"/>
      <c r="H12" s="49"/>
      <c r="I12" s="49"/>
      <c r="J12" s="49"/>
    </row>
    <row r="13" spans="1:10" ht="30" customHeight="1" x14ac:dyDescent="0.2">
      <c r="A13" s="4"/>
      <c r="B13" s="50" t="s">
        <v>23</v>
      </c>
      <c r="C13" s="51"/>
      <c r="D13" s="51"/>
      <c r="E13" s="51"/>
      <c r="F13" s="51"/>
      <c r="G13" s="51"/>
      <c r="H13" s="51"/>
      <c r="I13" s="51"/>
      <c r="J13" s="51"/>
    </row>
    <row r="14" spans="1:10" ht="13.5" thickBot="1" x14ac:dyDescent="0.25">
      <c r="A14" s="4"/>
      <c r="B14" s="9"/>
      <c r="C14" s="4"/>
      <c r="D14" s="4"/>
      <c r="E14" s="4"/>
      <c r="F14" s="4"/>
      <c r="G14" s="4"/>
      <c r="H14" s="4"/>
      <c r="I14" s="8"/>
      <c r="J14" s="4"/>
    </row>
    <row r="15" spans="1:10" ht="19.5" customHeight="1" thickBot="1" x14ac:dyDescent="0.25">
      <c r="A15" s="4"/>
      <c r="B15" s="4"/>
      <c r="C15" s="4"/>
      <c r="D15" s="4"/>
      <c r="E15" s="4"/>
      <c r="F15" s="43" t="s">
        <v>11</v>
      </c>
      <c r="G15" s="43"/>
      <c r="H15" s="43" t="s">
        <v>20</v>
      </c>
      <c r="I15" s="43"/>
      <c r="J15" s="4"/>
    </row>
    <row r="16" spans="1:10" ht="64.5" thickBot="1" x14ac:dyDescent="0.25">
      <c r="A16" s="21" t="s">
        <v>12</v>
      </c>
      <c r="B16" s="4"/>
      <c r="C16" s="25" t="s">
        <v>27</v>
      </c>
      <c r="D16" s="25" t="s">
        <v>28</v>
      </c>
      <c r="E16" s="8"/>
      <c r="F16" s="25" t="s">
        <v>29</v>
      </c>
      <c r="G16" s="25" t="s">
        <v>16</v>
      </c>
      <c r="H16" s="25" t="s">
        <v>30</v>
      </c>
      <c r="I16" s="25" t="s">
        <v>15</v>
      </c>
      <c r="J16" s="19" t="s">
        <v>13</v>
      </c>
    </row>
    <row r="17" spans="1:10" s="2" customFormat="1" ht="13.5" thickBot="1" x14ac:dyDescent="0.25">
      <c r="A17" s="22">
        <f>C17/D17</f>
        <v>100</v>
      </c>
      <c r="B17" s="9" t="s">
        <v>0</v>
      </c>
      <c r="C17" s="17">
        <v>100</v>
      </c>
      <c r="D17" s="14">
        <v>1</v>
      </c>
      <c r="E17" s="10"/>
      <c r="F17" s="26">
        <f>IF(C17&gt;0, C17*$G$29/D17, 0)</f>
        <v>43.637</v>
      </c>
      <c r="G17" s="28">
        <f>F17*D17</f>
        <v>43.637</v>
      </c>
      <c r="H17" s="26">
        <f>IF(C17&gt;0, C17*$G$31/D17, 0)</f>
        <v>56.363</v>
      </c>
      <c r="I17" s="32">
        <f>H17*D17</f>
        <v>56.363</v>
      </c>
      <c r="J17" s="20">
        <f>C17-G17-I17</f>
        <v>0</v>
      </c>
    </row>
    <row r="18" spans="1:10" s="2" customFormat="1" ht="13.5" thickBot="1" x14ac:dyDescent="0.25">
      <c r="A18" s="22">
        <f t="shared" ref="A18:A26" si="0">C18/D18</f>
        <v>100</v>
      </c>
      <c r="B18" s="9" t="s">
        <v>1</v>
      </c>
      <c r="C18" s="17">
        <v>100</v>
      </c>
      <c r="D18" s="14">
        <v>1</v>
      </c>
      <c r="E18" s="10"/>
      <c r="F18" s="26">
        <f t="shared" ref="F18:F26" si="1">IF(C18&gt;0, C18*$G$29/D18, 0)</f>
        <v>43.637</v>
      </c>
      <c r="G18" s="28">
        <f t="shared" ref="G18:G26" si="2">F18*D18</f>
        <v>43.637</v>
      </c>
      <c r="H18" s="26">
        <f t="shared" ref="H18:H26" si="3">IF(C18&gt;0, C18*$G$31/D18, 0)</f>
        <v>56.363</v>
      </c>
      <c r="I18" s="32">
        <f t="shared" ref="I18:I26" si="4">H18*D18</f>
        <v>56.363</v>
      </c>
      <c r="J18" s="20">
        <f t="shared" ref="J18:J26" si="5">C18-G18-I18</f>
        <v>0</v>
      </c>
    </row>
    <row r="19" spans="1:10" s="2" customFormat="1" ht="13.5" thickBot="1" x14ac:dyDescent="0.25">
      <c r="A19" s="22">
        <f t="shared" si="0"/>
        <v>100</v>
      </c>
      <c r="B19" s="9" t="s">
        <v>2</v>
      </c>
      <c r="C19" s="17">
        <v>100</v>
      </c>
      <c r="D19" s="14">
        <v>1</v>
      </c>
      <c r="E19" s="10"/>
      <c r="F19" s="26">
        <f t="shared" si="1"/>
        <v>43.637</v>
      </c>
      <c r="G19" s="28">
        <f t="shared" si="2"/>
        <v>43.637</v>
      </c>
      <c r="H19" s="26">
        <f t="shared" si="3"/>
        <v>56.363</v>
      </c>
      <c r="I19" s="32">
        <f t="shared" si="4"/>
        <v>56.363</v>
      </c>
      <c r="J19" s="20">
        <f t="shared" si="5"/>
        <v>0</v>
      </c>
    </row>
    <row r="20" spans="1:10" s="2" customFormat="1" ht="13.5" thickBot="1" x14ac:dyDescent="0.25">
      <c r="A20" s="22">
        <f t="shared" si="0"/>
        <v>100</v>
      </c>
      <c r="B20" s="9" t="s">
        <v>3</v>
      </c>
      <c r="C20" s="17">
        <v>100</v>
      </c>
      <c r="D20" s="14">
        <v>1</v>
      </c>
      <c r="E20" s="10"/>
      <c r="F20" s="26">
        <f t="shared" si="1"/>
        <v>43.637</v>
      </c>
      <c r="G20" s="28">
        <f t="shared" si="2"/>
        <v>43.637</v>
      </c>
      <c r="H20" s="26">
        <f t="shared" si="3"/>
        <v>56.363</v>
      </c>
      <c r="I20" s="32">
        <f t="shared" si="4"/>
        <v>56.363</v>
      </c>
      <c r="J20" s="20">
        <f t="shared" si="5"/>
        <v>0</v>
      </c>
    </row>
    <row r="21" spans="1:10" ht="13.5" thickBot="1" x14ac:dyDescent="0.25">
      <c r="A21" s="22">
        <f t="shared" si="0"/>
        <v>100</v>
      </c>
      <c r="B21" s="9" t="s">
        <v>4</v>
      </c>
      <c r="C21" s="17">
        <v>100</v>
      </c>
      <c r="D21" s="14">
        <v>1</v>
      </c>
      <c r="E21" s="11"/>
      <c r="F21" s="26">
        <f t="shared" si="1"/>
        <v>43.637</v>
      </c>
      <c r="G21" s="28">
        <f t="shared" si="2"/>
        <v>43.637</v>
      </c>
      <c r="H21" s="26">
        <f t="shared" si="3"/>
        <v>56.363</v>
      </c>
      <c r="I21" s="32">
        <f t="shared" si="4"/>
        <v>56.363</v>
      </c>
      <c r="J21" s="20">
        <f t="shared" si="5"/>
        <v>0</v>
      </c>
    </row>
    <row r="22" spans="1:10" ht="13.5" thickBot="1" x14ac:dyDescent="0.25">
      <c r="A22" s="22">
        <f t="shared" si="0"/>
        <v>100</v>
      </c>
      <c r="B22" s="9" t="s">
        <v>5</v>
      </c>
      <c r="C22" s="17">
        <v>100</v>
      </c>
      <c r="D22" s="14">
        <v>1</v>
      </c>
      <c r="E22" s="4"/>
      <c r="F22" s="26">
        <f t="shared" si="1"/>
        <v>43.637</v>
      </c>
      <c r="G22" s="28">
        <f t="shared" si="2"/>
        <v>43.637</v>
      </c>
      <c r="H22" s="26">
        <f t="shared" si="3"/>
        <v>56.363</v>
      </c>
      <c r="I22" s="32">
        <f t="shared" si="4"/>
        <v>56.363</v>
      </c>
      <c r="J22" s="20">
        <f t="shared" si="5"/>
        <v>0</v>
      </c>
    </row>
    <row r="23" spans="1:10" ht="13.5" thickBot="1" x14ac:dyDescent="0.25">
      <c r="A23" s="22">
        <f t="shared" si="0"/>
        <v>100</v>
      </c>
      <c r="B23" s="9" t="s">
        <v>6</v>
      </c>
      <c r="C23" s="17">
        <v>100</v>
      </c>
      <c r="D23" s="14">
        <v>1</v>
      </c>
      <c r="E23" s="4"/>
      <c r="F23" s="26">
        <f t="shared" si="1"/>
        <v>43.637</v>
      </c>
      <c r="G23" s="28">
        <f t="shared" si="2"/>
        <v>43.637</v>
      </c>
      <c r="H23" s="26">
        <f t="shared" si="3"/>
        <v>56.363</v>
      </c>
      <c r="I23" s="32">
        <f t="shared" si="4"/>
        <v>56.363</v>
      </c>
      <c r="J23" s="20">
        <f t="shared" si="5"/>
        <v>0</v>
      </c>
    </row>
    <row r="24" spans="1:10" ht="13.5" thickBot="1" x14ac:dyDescent="0.25">
      <c r="A24" s="22">
        <f t="shared" si="0"/>
        <v>100</v>
      </c>
      <c r="B24" s="9" t="s">
        <v>7</v>
      </c>
      <c r="C24" s="17">
        <v>100</v>
      </c>
      <c r="D24" s="14">
        <v>1</v>
      </c>
      <c r="E24" s="4"/>
      <c r="F24" s="26">
        <f t="shared" si="1"/>
        <v>43.637</v>
      </c>
      <c r="G24" s="28">
        <f t="shared" si="2"/>
        <v>43.637</v>
      </c>
      <c r="H24" s="26">
        <f t="shared" si="3"/>
        <v>56.363</v>
      </c>
      <c r="I24" s="32">
        <f t="shared" si="4"/>
        <v>56.363</v>
      </c>
      <c r="J24" s="20">
        <f t="shared" si="5"/>
        <v>0</v>
      </c>
    </row>
    <row r="25" spans="1:10" ht="13.5" thickBot="1" x14ac:dyDescent="0.25">
      <c r="A25" s="22">
        <f t="shared" si="0"/>
        <v>100</v>
      </c>
      <c r="B25" s="9" t="s">
        <v>8</v>
      </c>
      <c r="C25" s="17">
        <v>100</v>
      </c>
      <c r="D25" s="14">
        <v>1</v>
      </c>
      <c r="E25" s="4"/>
      <c r="F25" s="26">
        <f t="shared" si="1"/>
        <v>43.637</v>
      </c>
      <c r="G25" s="28">
        <f t="shared" si="2"/>
        <v>43.637</v>
      </c>
      <c r="H25" s="26">
        <f t="shared" si="3"/>
        <v>56.363</v>
      </c>
      <c r="I25" s="32">
        <f t="shared" si="4"/>
        <v>56.363</v>
      </c>
      <c r="J25" s="20">
        <f t="shared" si="5"/>
        <v>0</v>
      </c>
    </row>
    <row r="26" spans="1:10" ht="13.5" thickBot="1" x14ac:dyDescent="0.25">
      <c r="A26" s="22">
        <f t="shared" si="0"/>
        <v>100</v>
      </c>
      <c r="B26" s="9" t="s">
        <v>9</v>
      </c>
      <c r="C26" s="17">
        <v>100</v>
      </c>
      <c r="D26" s="14">
        <v>1</v>
      </c>
      <c r="E26" s="4"/>
      <c r="F26" s="26">
        <f t="shared" si="1"/>
        <v>43.637</v>
      </c>
      <c r="G26" s="28">
        <f t="shared" si="2"/>
        <v>43.637</v>
      </c>
      <c r="H26" s="26">
        <f t="shared" si="3"/>
        <v>56.363</v>
      </c>
      <c r="I26" s="32">
        <f t="shared" si="4"/>
        <v>56.363</v>
      </c>
      <c r="J26" s="20">
        <f t="shared" si="5"/>
        <v>0</v>
      </c>
    </row>
    <row r="27" spans="1:10" ht="13.5" thickBot="1" x14ac:dyDescent="0.25">
      <c r="A27" s="4"/>
      <c r="B27" s="9" t="s">
        <v>10</v>
      </c>
      <c r="C27" s="18">
        <f>SUM(C17:C26)</f>
        <v>1000</v>
      </c>
      <c r="D27" s="12">
        <f>SUM(D17:D26)</f>
        <v>10</v>
      </c>
      <c r="E27" s="4"/>
      <c r="F27" s="27"/>
      <c r="G27" s="26">
        <f>SUM(G17:G26)</f>
        <v>436.37</v>
      </c>
      <c r="H27" s="27"/>
      <c r="I27" s="26">
        <f>SUM(I17:I26)</f>
        <v>563.63</v>
      </c>
      <c r="J27" s="4"/>
    </row>
    <row r="28" spans="1:10" ht="13.5" thickBot="1" x14ac:dyDescent="0.25">
      <c r="A28" s="4"/>
      <c r="B28" s="4"/>
      <c r="C28" s="4"/>
      <c r="D28" s="4"/>
      <c r="E28" s="4"/>
      <c r="F28" s="4"/>
      <c r="G28" s="4"/>
      <c r="H28" s="8"/>
      <c r="I28" s="4"/>
      <c r="J28" s="4"/>
    </row>
    <row r="29" spans="1:10" ht="13.5" thickBot="1" x14ac:dyDescent="0.25">
      <c r="A29" s="4"/>
      <c r="B29" s="13" t="s">
        <v>31</v>
      </c>
      <c r="C29" s="4"/>
      <c r="D29" s="4"/>
      <c r="E29" s="4"/>
      <c r="F29" s="30">
        <v>3.3067000000000002</v>
      </c>
      <c r="G29" s="23">
        <f>ROUND((F29/($F$29+$F$31)), 5)</f>
        <v>0.43636999999999998</v>
      </c>
      <c r="H29" s="8"/>
      <c r="I29" s="4"/>
      <c r="J29" s="4"/>
    </row>
    <row r="30" spans="1:10" ht="13.5" thickBot="1" x14ac:dyDescent="0.25">
      <c r="A30" s="4"/>
      <c r="B30" s="13"/>
      <c r="C30" s="4"/>
      <c r="D30" s="4"/>
      <c r="E30" s="4"/>
      <c r="F30" s="4"/>
      <c r="G30" s="24"/>
      <c r="H30" s="8"/>
      <c r="I30" s="4"/>
      <c r="J30" s="4"/>
    </row>
    <row r="31" spans="1:10" ht="13.5" thickBot="1" x14ac:dyDescent="0.25">
      <c r="A31" s="4"/>
      <c r="B31" s="13" t="s">
        <v>32</v>
      </c>
      <c r="C31" s="4"/>
      <c r="D31" s="4"/>
      <c r="E31" s="4"/>
      <c r="F31" s="31">
        <v>4.2710999999999997</v>
      </c>
      <c r="G31" s="23">
        <f>ROUND((F31/($F$29+$F$31)), 5)</f>
        <v>0.56362999999999996</v>
      </c>
      <c r="H31" s="8"/>
      <c r="I31" s="4"/>
      <c r="J31" s="4"/>
    </row>
    <row r="33" spans="2:2" x14ac:dyDescent="0.2">
      <c r="B33" s="16" t="s">
        <v>14</v>
      </c>
    </row>
  </sheetData>
  <sheetProtection password="DC15" sheet="1" selectLockedCells="1"/>
  <mergeCells count="12">
    <mergeCell ref="B13:J13"/>
    <mergeCell ref="B9:J9"/>
    <mergeCell ref="B1:J1"/>
    <mergeCell ref="B3:J3"/>
    <mergeCell ref="B6:J6"/>
    <mergeCell ref="B7:J7"/>
    <mergeCell ref="F15:G15"/>
    <mergeCell ref="H15:I15"/>
    <mergeCell ref="B10:J10"/>
    <mergeCell ref="B5:J5"/>
    <mergeCell ref="C11:J11"/>
    <mergeCell ref="C12:J12"/>
  </mergeCells>
  <phoneticPr fontId="3" type="noConversion"/>
  <pageMargins left="0.43307086614173229" right="0.74803149606299213" top="0.98425196850393704" bottom="0.98425196850393704" header="0.51181102362204722" footer="0.51181102362204722"/>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Toll Holdings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Toll Holdings Ltd</dc:creator>
  <cp:lastModifiedBy>Peter Richards</cp:lastModifiedBy>
  <cp:lastPrinted>2011-06-28T06:07:00Z</cp:lastPrinted>
  <dcterms:created xsi:type="dcterms:W3CDTF">2007-08-04T12:11:42Z</dcterms:created>
  <dcterms:modified xsi:type="dcterms:W3CDTF">2021-03-02T04:37:26Z</dcterms:modified>
</cp:coreProperties>
</file>